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595" windowHeight="3780" activeTab="2"/>
  </bookViews>
  <sheets>
    <sheet name="Rainfall Data" sheetId="10" r:id="rId1"/>
    <sheet name="Rainfall Totals" sheetId="3" r:id="rId2"/>
    <sheet name="Report Graphs" sheetId="5" r:id="rId3"/>
  </sheets>
  <definedNames>
    <definedName name="_xlnm.Print_Titles" localSheetId="0">'Rainfall Data'!$16:$16</definedName>
    <definedName name="_xlnm.Print_Titles" localSheetId="1">'Rainfall Totals'!$16:$17</definedName>
  </definedNames>
  <calcPr calcId="145621"/>
</workbook>
</file>

<file path=xl/calcChain.xml><?xml version="1.0" encoding="utf-8"?>
<calcChain xmlns="http://schemas.openxmlformats.org/spreadsheetml/2006/main">
  <c r="B14" i="3" l="1"/>
  <c r="B2" i="3"/>
  <c r="B6" i="3"/>
  <c r="B7" i="3"/>
  <c r="B8" i="3"/>
  <c r="B9" i="3"/>
  <c r="B10" i="3"/>
  <c r="B13" i="10"/>
  <c r="B12" i="10"/>
  <c r="B11" i="10"/>
  <c r="B20" i="3" l="1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19" i="3"/>
  <c r="A20" i="3"/>
  <c r="D20" i="3" s="1"/>
  <c r="A21" i="3"/>
  <c r="D21" i="3" s="1"/>
  <c r="A22" i="3"/>
  <c r="D22" i="3" s="1"/>
  <c r="A23" i="3"/>
  <c r="D23" i="3" s="1"/>
  <c r="A24" i="3"/>
  <c r="D24" i="3" s="1"/>
  <c r="A25" i="3"/>
  <c r="D25" i="3" s="1"/>
  <c r="A26" i="3"/>
  <c r="D26" i="3" s="1"/>
  <c r="A27" i="3"/>
  <c r="D27" i="3" s="1"/>
  <c r="A28" i="3"/>
  <c r="D28" i="3" s="1"/>
  <c r="A29" i="3"/>
  <c r="D29" i="3" s="1"/>
  <c r="A30" i="3"/>
  <c r="D30" i="3" s="1"/>
  <c r="A31" i="3"/>
  <c r="D31" i="3" s="1"/>
  <c r="A32" i="3"/>
  <c r="D32" i="3" s="1"/>
  <c r="A33" i="3"/>
  <c r="D33" i="3" s="1"/>
  <c r="A34" i="3"/>
  <c r="D34" i="3" s="1"/>
  <c r="A35" i="3"/>
  <c r="D35" i="3" s="1"/>
  <c r="A19" i="3"/>
  <c r="D19" i="3" s="1"/>
  <c r="G19" i="3" l="1"/>
  <c r="B1" i="3"/>
  <c r="B13" i="3" l="1"/>
  <c r="B12" i="3"/>
  <c r="B11" i="3"/>
  <c r="C31" i="3"/>
  <c r="C32" i="3" s="1"/>
  <c r="C33" i="3" s="1"/>
  <c r="C34" i="3" s="1"/>
  <c r="C35" i="3" s="1"/>
  <c r="C19" i="3"/>
  <c r="A1" i="5"/>
  <c r="C20" i="3" l="1"/>
  <c r="C21" i="3" s="1"/>
  <c r="C22" i="3" s="1"/>
  <c r="C23" i="3" s="1"/>
  <c r="C24" i="3" s="1"/>
  <c r="C25" i="3" s="1"/>
  <c r="C26" i="3" s="1"/>
  <c r="C27" i="3" s="1"/>
  <c r="C28" i="3" s="1"/>
  <c r="C29" i="3" s="1"/>
  <c r="C30" i="3" s="1"/>
</calcChain>
</file>

<file path=xl/sharedStrings.xml><?xml version="1.0" encoding="utf-8"?>
<sst xmlns="http://schemas.openxmlformats.org/spreadsheetml/2006/main" count="53" uniqueCount="32">
  <si>
    <t>Month</t>
  </si>
  <si>
    <t>Year</t>
  </si>
  <si>
    <t>mm</t>
  </si>
  <si>
    <t>Annual Rainfall (mm)</t>
  </si>
  <si>
    <t>Notes</t>
  </si>
  <si>
    <t>Monthly Rainfall</t>
  </si>
  <si>
    <t>Cumulative Rainfall</t>
  </si>
  <si>
    <t>Monthly and Cumulative Rainfall (mm)</t>
  </si>
  <si>
    <t>Annual Rainfall</t>
  </si>
  <si>
    <t>AD06</t>
  </si>
  <si>
    <t>nd = no data</t>
  </si>
  <si>
    <t>ADDAX Kontobe Rain Gauge</t>
  </si>
  <si>
    <t>Site Reference Number</t>
  </si>
  <si>
    <t>Site Name</t>
  </si>
  <si>
    <t>Type of Data</t>
  </si>
  <si>
    <t>Rainfall Data</t>
  </si>
  <si>
    <t>Origin</t>
  </si>
  <si>
    <t>Addax Biosciences Envrionmental Management Team, Sierra  Leone</t>
  </si>
  <si>
    <t>Ownership</t>
  </si>
  <si>
    <t>Addax Biosciences</t>
  </si>
  <si>
    <t>Other Details</t>
  </si>
  <si>
    <t>Water Security Project, 2012 to 2015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</si>
  <si>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</si>
  <si>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</si>
  <si>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</si>
  <si>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</si>
  <si>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</si>
  <si>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</si>
  <si>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Latitude</t>
  </si>
  <si>
    <t>Longitude</t>
  </si>
  <si>
    <t>Elevation (mASL)</t>
  </si>
  <si>
    <t>m above sea level (approximate)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</si>
</sst>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\ yyyy"/>
    <numFmt numFmtId="166" formatCode="mmmm\ yyyy"/>
  </numFmts>
  <fonts count="4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49" borderId="10" applyNumberFormat="0" applyAlignment="0" applyProtection="0"/>
    <xf numFmtId="0" fontId="27" fillId="50" borderId="11" applyNumberFormat="0" applyAlignment="0" applyProtection="0"/>
    <xf numFmtId="0" fontId="28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52" borderId="10" applyNumberFormat="0" applyAlignment="0" applyProtection="0"/>
    <xf numFmtId="0" fontId="34" fillId="0" borderId="15" applyNumberFormat="0" applyFill="0" applyAlignment="0" applyProtection="0"/>
    <xf numFmtId="0" fontId="35" fillId="53" borderId="0" applyNumberFormat="0" applyBorder="0" applyAlignment="0" applyProtection="0"/>
    <xf numFmtId="0" fontId="4" fillId="0" borderId="0"/>
    <xf numFmtId="0" fontId="4" fillId="54" borderId="16" applyNumberFormat="0" applyFont="0" applyAlignment="0" applyProtection="0"/>
    <xf numFmtId="0" fontId="5" fillId="54" borderId="16" applyNumberFormat="0" applyFont="0" applyAlignment="0" applyProtection="0"/>
    <xf numFmtId="0" fontId="36" fillId="49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54" borderId="16" applyNumberFormat="0" applyFont="0" applyAlignment="0" applyProtection="0"/>
    <xf numFmtId="0" fontId="4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16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4" borderId="1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16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4" borderId="16" applyNumberFormat="0" applyFont="0" applyAlignment="0" applyProtection="0"/>
    <xf numFmtId="0" fontId="5" fillId="0" borderId="0"/>
    <xf numFmtId="0" fontId="45" fillId="0" borderId="0" applyNumberFormat="0" applyFill="0" applyBorder="0" applyAlignment="0" applyProtection="0"/>
  </cellStyleXfs>
  <cellXfs count="29">
    <xf numFmtId="0" fontId="0" fillId="0" borderId="0" xfId="0"/>
    <xf numFmtId="164" fontId="41" fillId="0" borderId="0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/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164" fontId="41" fillId="0" borderId="0" xfId="0" applyNumberFormat="1" applyFont="1" applyAlignment="1">
      <alignment horizontal="center"/>
    </xf>
    <xf numFmtId="164" fontId="41" fillId="0" borderId="0" xfId="107" applyNumberFormat="1" applyFont="1" applyBorder="1" applyAlignment="1">
      <alignment horizontal="center"/>
    </xf>
    <xf numFmtId="1" fontId="41" fillId="0" borderId="0" xfId="0" applyNumberFormat="1" applyFont="1" applyAlignment="1">
      <alignment horizontal="left" indent="1"/>
    </xf>
    <xf numFmtId="0" fontId="44" fillId="0" borderId="0" xfId="0" applyFont="1" applyAlignment="1">
      <alignment horizontal="left" vertical="top"/>
    </xf>
    <xf numFmtId="0" fontId="41" fillId="0" borderId="0" xfId="174" applyFont="1" applyAlignment="1">
      <alignment horizontal="left" vertical="top"/>
    </xf>
    <xf numFmtId="0" fontId="46" fillId="0" borderId="0" xfId="175" applyFont="1" applyAlignment="1">
      <alignment horizontal="left" vertical="top"/>
    </xf>
    <xf numFmtId="166" fontId="41" fillId="0" borderId="0" xfId="0" applyNumberFormat="1" applyFont="1" applyAlignment="1">
      <alignment horizontal="left" vertical="top"/>
    </xf>
    <xf numFmtId="22" fontId="41" fillId="0" borderId="0" xfId="0" applyNumberFormat="1" applyFont="1" applyAlignment="1">
      <alignment horizontal="left" vertical="top"/>
    </xf>
    <xf numFmtId="164" fontId="41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165" fontId="41" fillId="0" borderId="0" xfId="0" applyNumberFormat="1" applyFont="1" applyBorder="1" applyAlignment="1">
      <alignment horizontal="left" vertical="top"/>
    </xf>
    <xf numFmtId="164" fontId="41" fillId="0" borderId="0" xfId="107" applyNumberFormat="1" applyFont="1" applyBorder="1" applyAlignment="1">
      <alignment horizontal="left" vertical="top"/>
    </xf>
    <xf numFmtId="164" fontId="42" fillId="0" borderId="0" xfId="107" applyNumberFormat="1" applyFont="1" applyBorder="1" applyAlignment="1">
      <alignment horizontal="left" vertical="top"/>
    </xf>
    <xf numFmtId="164" fontId="41" fillId="0" borderId="0" xfId="107" applyNumberFormat="1" applyFont="1" applyFill="1" applyBorder="1" applyAlignment="1">
      <alignment horizontal="left" vertical="top"/>
    </xf>
    <xf numFmtId="0" fontId="23" fillId="0" borderId="0" xfId="0" applyFont="1" applyAlignment="1">
      <alignment horizontal="center"/>
    </xf>
  </cellXfs>
  <cellStyles count="176">
    <cellStyle name="20% - Accent1" xfId="1" builtinId="30" customBuiltin="1"/>
    <cellStyle name="20% - Accent1 2" xfId="42"/>
    <cellStyle name="20% - Accent1 2 2" xfId="122"/>
    <cellStyle name="20% - Accent1 2 3" xfId="155"/>
    <cellStyle name="20% - Accent1 3" xfId="43"/>
    <cellStyle name="20% - Accent1 3 2" xfId="109"/>
    <cellStyle name="20% - Accent1 3 3" xfId="142"/>
    <cellStyle name="20% - Accent1 4" xfId="93"/>
    <cellStyle name="20% - Accent1 4 2" xfId="127"/>
    <cellStyle name="20% - Accent1 4 3" xfId="160"/>
    <cellStyle name="20% - Accent2" xfId="2" builtinId="34" customBuiltin="1"/>
    <cellStyle name="20% - Accent2 2" xfId="44"/>
    <cellStyle name="20% - Accent2 2 2" xfId="123"/>
    <cellStyle name="20% - Accent2 2 3" xfId="156"/>
    <cellStyle name="20% - Accent2 3" xfId="45"/>
    <cellStyle name="20% - Accent2 3 2" xfId="110"/>
    <cellStyle name="20% - Accent2 3 3" xfId="143"/>
    <cellStyle name="20% - Accent2 4" xfId="94"/>
    <cellStyle name="20% - Accent2 4 2" xfId="128"/>
    <cellStyle name="20% - Accent2 4 3" xfId="161"/>
    <cellStyle name="20% - Accent3" xfId="3" builtinId="38" customBuiltin="1"/>
    <cellStyle name="20% - Accent3 2" xfId="46"/>
    <cellStyle name="20% - Accent3 2 2" xfId="124"/>
    <cellStyle name="20% - Accent3 2 3" xfId="157"/>
    <cellStyle name="20% - Accent3 3" xfId="47"/>
    <cellStyle name="20% - Accent3 3 2" xfId="111"/>
    <cellStyle name="20% - Accent3 3 3" xfId="144"/>
    <cellStyle name="20% - Accent3 4" xfId="95"/>
    <cellStyle name="20% - Accent3 4 2" xfId="129"/>
    <cellStyle name="20% - Accent3 4 3" xfId="162"/>
    <cellStyle name="20% - Accent4" xfId="4" builtinId="42" customBuiltin="1"/>
    <cellStyle name="20% - Accent4 2" xfId="48"/>
    <cellStyle name="20% - Accent4 2 2" xfId="126"/>
    <cellStyle name="20% - Accent4 2 3" xfId="159"/>
    <cellStyle name="20% - Accent4 3" xfId="49"/>
    <cellStyle name="20% - Accent4 3 2" xfId="112"/>
    <cellStyle name="20% - Accent4 3 3" xfId="145"/>
    <cellStyle name="20% - Accent4 4" xfId="96"/>
    <cellStyle name="20% - Accent4 4 2" xfId="130"/>
    <cellStyle name="20% - Accent4 4 3" xfId="163"/>
    <cellStyle name="20% - Accent5" xfId="5" builtinId="46" customBuiltin="1"/>
    <cellStyle name="20% - Accent5 2" xfId="50"/>
    <cellStyle name="20% - Accent5 2 2" xfId="113"/>
    <cellStyle name="20% - Accent5 2 3" xfId="146"/>
    <cellStyle name="20% - Accent5 3" xfId="97"/>
    <cellStyle name="20% - Accent5 3 2" xfId="131"/>
    <cellStyle name="20% - Accent5 3 3" xfId="164"/>
    <cellStyle name="20% - Accent6" xfId="6" builtinId="50" customBuiltin="1"/>
    <cellStyle name="20% - Accent6 2" xfId="51"/>
    <cellStyle name="20% - Accent6 2 2" xfId="114"/>
    <cellStyle name="20% - Accent6 2 3" xfId="147"/>
    <cellStyle name="20% - Accent6 3" xfId="98"/>
    <cellStyle name="20% - Accent6 3 2" xfId="132"/>
    <cellStyle name="20% - Accent6 3 3" xfId="165"/>
    <cellStyle name="40% - Accent1" xfId="7" builtinId="31" customBuiltin="1"/>
    <cellStyle name="40% - Accent1 2" xfId="52"/>
    <cellStyle name="40% - Accent1 2 2" xfId="115"/>
    <cellStyle name="40% - Accent1 2 3" xfId="148"/>
    <cellStyle name="40% - Accent1 3" xfId="99"/>
    <cellStyle name="40% - Accent1 3 2" xfId="133"/>
    <cellStyle name="40% - Accent1 3 3" xfId="166"/>
    <cellStyle name="40% - Accent2" xfId="8" builtinId="35" customBuiltin="1"/>
    <cellStyle name="40% - Accent2 2" xfId="53"/>
    <cellStyle name="40% - Accent2 2 2" xfId="116"/>
    <cellStyle name="40% - Accent2 2 3" xfId="149"/>
    <cellStyle name="40% - Accent2 3" xfId="100"/>
    <cellStyle name="40% - Accent2 3 2" xfId="134"/>
    <cellStyle name="40% - Accent2 3 3" xfId="167"/>
    <cellStyle name="40% - Accent3" xfId="9" builtinId="39" customBuiltin="1"/>
    <cellStyle name="40% - Accent3 2" xfId="54"/>
    <cellStyle name="40% - Accent3 2 2" xfId="125"/>
    <cellStyle name="40% - Accent3 2 3" xfId="158"/>
    <cellStyle name="40% - Accent3 3" xfId="55"/>
    <cellStyle name="40% - Accent3 3 2" xfId="117"/>
    <cellStyle name="40% - Accent3 3 3" xfId="150"/>
    <cellStyle name="40% - Accent3 4" xfId="101"/>
    <cellStyle name="40% - Accent3 4 2" xfId="135"/>
    <cellStyle name="40% - Accent3 4 3" xfId="168"/>
    <cellStyle name="40% - Accent4" xfId="10" builtinId="43" customBuiltin="1"/>
    <cellStyle name="40% - Accent4 2" xfId="56"/>
    <cellStyle name="40% - Accent4 2 2" xfId="118"/>
    <cellStyle name="40% - Accent4 2 3" xfId="151"/>
    <cellStyle name="40% - Accent4 3" xfId="102"/>
    <cellStyle name="40% - Accent4 3 2" xfId="136"/>
    <cellStyle name="40% - Accent4 3 3" xfId="169"/>
    <cellStyle name="40% - Accent5" xfId="11" builtinId="47" customBuiltin="1"/>
    <cellStyle name="40% - Accent5 2" xfId="57"/>
    <cellStyle name="40% - Accent5 2 2" xfId="119"/>
    <cellStyle name="40% - Accent5 2 3" xfId="152"/>
    <cellStyle name="40% - Accent5 3" xfId="103"/>
    <cellStyle name="40% - Accent5 3 2" xfId="137"/>
    <cellStyle name="40% - Accent5 3 3" xfId="170"/>
    <cellStyle name="40% - Accent6" xfId="12" builtinId="51" customBuiltin="1"/>
    <cellStyle name="40% - Accent6 2" xfId="58"/>
    <cellStyle name="40% - Accent6 2 2" xfId="120"/>
    <cellStyle name="40% - Accent6 2 3" xfId="153"/>
    <cellStyle name="40% - Accent6 3" xfId="104"/>
    <cellStyle name="40% - Accent6 3 2" xfId="138"/>
    <cellStyle name="40% - Accent6 3 3" xfId="171"/>
    <cellStyle name="60% - Accent1" xfId="13" builtinId="32" customBuiltin="1"/>
    <cellStyle name="60% - Accent1 2" xfId="59"/>
    <cellStyle name="60% - Accent2" xfId="14" builtinId="36" customBuiltin="1"/>
    <cellStyle name="60% - Accent2 2" xfId="60"/>
    <cellStyle name="60% - Accent3" xfId="15" builtinId="40" customBuiltin="1"/>
    <cellStyle name="60% - Accent3 2" xfId="61"/>
    <cellStyle name="60% - Accent3 3" xfId="62"/>
    <cellStyle name="60% - Accent4" xfId="16" builtinId="44" customBuiltin="1"/>
    <cellStyle name="60% - Accent4 2" xfId="63"/>
    <cellStyle name="60% - Accent4 3" xfId="64"/>
    <cellStyle name="60% - Accent5" xfId="17" builtinId="48" customBuiltin="1"/>
    <cellStyle name="60% - Accent5 2" xfId="65"/>
    <cellStyle name="60% - Accent6" xfId="18" builtinId="52" customBuiltin="1"/>
    <cellStyle name="60% - Accent6 2" xfId="66"/>
    <cellStyle name="60% - Accent6 3" xfId="67"/>
    <cellStyle name="Accent1" xfId="19" builtinId="29" customBuiltin="1"/>
    <cellStyle name="Accent1 2" xfId="68"/>
    <cellStyle name="Accent2" xfId="20" builtinId="33" customBuiltin="1"/>
    <cellStyle name="Accent2 2" xfId="69"/>
    <cellStyle name="Accent3" xfId="21" builtinId="37" customBuiltin="1"/>
    <cellStyle name="Accent3 2" xfId="70"/>
    <cellStyle name="Accent4" xfId="22" builtinId="41" customBuiltin="1"/>
    <cellStyle name="Accent4 2" xfId="71"/>
    <cellStyle name="Accent5" xfId="23" builtinId="45" customBuiltin="1"/>
    <cellStyle name="Accent5 2" xfId="72"/>
    <cellStyle name="Accent6" xfId="24" builtinId="49" customBuiltin="1"/>
    <cellStyle name="Accent6 2" xfId="73"/>
    <cellStyle name="Bad" xfId="25" builtinId="27" customBuiltin="1"/>
    <cellStyle name="Bad 2" xfId="74"/>
    <cellStyle name="Calculation" xfId="26" builtinId="22" customBuiltin="1"/>
    <cellStyle name="Calculation 2" xfId="75"/>
    <cellStyle name="Check Cell" xfId="27" builtinId="23" customBuiltin="1"/>
    <cellStyle name="Check Cell 2" xfId="76"/>
    <cellStyle name="Excel Built-in Normal" xfId="107"/>
    <cellStyle name="Explanatory Text" xfId="28" builtinId="53" customBuiltin="1"/>
    <cellStyle name="Explanatory Text 2" xfId="77"/>
    <cellStyle name="Good" xfId="29" builtinId="26" customBuiltin="1"/>
    <cellStyle name="Good 2" xfId="78"/>
    <cellStyle name="Heading 1" xfId="30" builtinId="16" customBuiltin="1"/>
    <cellStyle name="Heading 1 2" xfId="79"/>
    <cellStyle name="Heading 2" xfId="31" builtinId="17" customBuiltin="1"/>
    <cellStyle name="Heading 2 2" xfId="80"/>
    <cellStyle name="Heading 3" xfId="32" builtinId="18" customBuiltin="1"/>
    <cellStyle name="Heading 3 2" xfId="81"/>
    <cellStyle name="Heading 4" xfId="33" builtinId="19" customBuiltin="1"/>
    <cellStyle name="Heading 4 2" xfId="82"/>
    <cellStyle name="Hyperlink" xfId="175" builtinId="8"/>
    <cellStyle name="Input" xfId="34" builtinId="20" customBuiltin="1"/>
    <cellStyle name="Input 2" xfId="83"/>
    <cellStyle name="Linked Cell" xfId="35" builtinId="24" customBuiltin="1"/>
    <cellStyle name="Linked Cell 2" xfId="84"/>
    <cellStyle name="Neutral" xfId="36" builtinId="28" customBuiltin="1"/>
    <cellStyle name="Neutral 2" xfId="85"/>
    <cellStyle name="Normal" xfId="0" builtinId="0"/>
    <cellStyle name="Normal 11" xfId="174"/>
    <cellStyle name="Normal 2" xfId="86"/>
    <cellStyle name="Normal 2 2" xfId="108"/>
    <cellStyle name="Normal 2 3" xfId="141"/>
    <cellStyle name="Normal 3" xfId="105"/>
    <cellStyle name="Normal 3 2" xfId="139"/>
    <cellStyle name="Normal 3 3" xfId="172"/>
    <cellStyle name="Note" xfId="37" builtinId="10" customBuiltin="1"/>
    <cellStyle name="Note 2" xfId="87"/>
    <cellStyle name="Note 2 2" xfId="121"/>
    <cellStyle name="Note 2 3" xfId="154"/>
    <cellStyle name="Note 3" xfId="88"/>
    <cellStyle name="Note 4" xfId="106"/>
    <cellStyle name="Note 4 2" xfId="140"/>
    <cellStyle name="Note 4 3" xfId="173"/>
    <cellStyle name="Output" xfId="38" builtinId="21" customBuiltin="1"/>
    <cellStyle name="Output 2" xfId="89"/>
    <cellStyle name="Title" xfId="39" builtinId="15" customBuiltin="1"/>
    <cellStyle name="Title 2" xfId="90"/>
    <cellStyle name="Total" xfId="40" builtinId="25" customBuiltin="1"/>
    <cellStyle name="Total 2" xfId="91"/>
    <cellStyle name="Warning Text" xfId="41" builtinId="11" customBuiltin="1"/>
    <cellStyle name="Warning Text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GB" sz="1400">
                <a:latin typeface="+mn-lt"/>
              </a:rPr>
              <a:t>Monthly Rainfall (mm)</a:t>
            </a:r>
          </a:p>
        </c:rich>
      </c:tx>
      <c:layout>
        <c:manualLayout>
          <c:xMode val="edge"/>
          <c:yMode val="edge"/>
          <c:x val="0.37893822588481174"/>
          <c:y val="2.3148148148148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652934033993736E-2"/>
          <c:y val="0.15826589384660247"/>
          <c:w val="0.80744535025337572"/>
          <c:h val="0.74890237678623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Totals'!$B$17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'Rainfall Totals'!$A$19:$A$110</c:f>
              <c:numCache>
                <c:formatCode>mmm\ yyyy</c:formatCode>
                <c:ptCount val="9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</c:numCache>
            </c:numRef>
          </c:cat>
          <c:val>
            <c:numRef>
              <c:f>'Rainfall Totals'!$B$19:$B$110</c:f>
              <c:numCache>
                <c:formatCode>0.0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77</c:v>
                </c:pt>
                <c:pt idx="4">
                  <c:v>339</c:v>
                </c:pt>
                <c:pt idx="5">
                  <c:v>306</c:v>
                </c:pt>
                <c:pt idx="6">
                  <c:v>352.6</c:v>
                </c:pt>
                <c:pt idx="7">
                  <c:v>863.7</c:v>
                </c:pt>
                <c:pt idx="8">
                  <c:v>426</c:v>
                </c:pt>
                <c:pt idx="9">
                  <c:v>504.5</c:v>
                </c:pt>
                <c:pt idx="10">
                  <c:v>125.4</c:v>
                </c:pt>
                <c:pt idx="11">
                  <c:v>3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75</c:v>
                </c:pt>
                <c:pt idx="16">
                  <c:v>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31480448"/>
        <c:axId val="60143488"/>
      </c:barChart>
      <c:lineChart>
        <c:grouping val="standard"/>
        <c:varyColors val="0"/>
        <c:ser>
          <c:idx val="1"/>
          <c:order val="1"/>
          <c:tx>
            <c:strRef>
              <c:f>'Rainfall Totals'!$C$17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Totals'!$C$19:$C$110</c:f>
              <c:numCache>
                <c:formatCode>0.0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143</c:v>
                </c:pt>
                <c:pt idx="4">
                  <c:v>482</c:v>
                </c:pt>
                <c:pt idx="5">
                  <c:v>788</c:v>
                </c:pt>
                <c:pt idx="6">
                  <c:v>1140.5999999999999</c:v>
                </c:pt>
                <c:pt idx="7">
                  <c:v>2004.3</c:v>
                </c:pt>
                <c:pt idx="8">
                  <c:v>2430.3000000000002</c:v>
                </c:pt>
                <c:pt idx="9">
                  <c:v>2934.8</c:v>
                </c:pt>
                <c:pt idx="10">
                  <c:v>3060.2000000000003</c:v>
                </c:pt>
                <c:pt idx="11">
                  <c:v>3063.2000000000003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100</c:v>
                </c:pt>
                <c:pt idx="16">
                  <c:v>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53632"/>
        <c:axId val="73652096"/>
      </c:lineChart>
      <c:dateAx>
        <c:axId val="31480448"/>
        <c:scaling>
          <c:orientation val="minMax"/>
        </c:scaling>
        <c:delete val="0"/>
        <c:axPos val="b"/>
        <c:numFmt formatCode="mmm\ yy" sourceLinked="0"/>
        <c:majorTickMark val="out"/>
        <c:minorTickMark val="in"/>
        <c:tickLblPos val="nextTo"/>
        <c:crossAx val="60143488"/>
        <c:crosses val="autoZero"/>
        <c:auto val="1"/>
        <c:lblOffset val="100"/>
        <c:baseTimeUnit val="months"/>
        <c:majorUnit val="2"/>
        <c:majorTimeUnit val="months"/>
      </c:dateAx>
      <c:valAx>
        <c:axId val="60143488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1480448"/>
        <c:crosses val="autoZero"/>
        <c:crossBetween val="between"/>
      </c:valAx>
      <c:valAx>
        <c:axId val="73652096"/>
        <c:scaling>
          <c:orientation val="minMax"/>
          <c:max val="3750"/>
        </c:scaling>
        <c:delete val="0"/>
        <c:axPos val="r"/>
        <c:numFmt formatCode="0.0" sourceLinked="1"/>
        <c:majorTickMark val="out"/>
        <c:minorTickMark val="none"/>
        <c:tickLblPos val="nextTo"/>
        <c:crossAx val="73653632"/>
        <c:crosses val="max"/>
        <c:crossBetween val="between"/>
        <c:majorUnit val="750"/>
        <c:minorUnit val="100"/>
      </c:valAx>
      <c:catAx>
        <c:axId val="73653632"/>
        <c:scaling>
          <c:orientation val="minMax"/>
        </c:scaling>
        <c:delete val="1"/>
        <c:axPos val="b"/>
        <c:numFmt formatCode="mmm\ yyyy" sourceLinked="1"/>
        <c:majorTickMark val="out"/>
        <c:minorTickMark val="none"/>
        <c:tickLblPos val="nextTo"/>
        <c:crossAx val="73652096"/>
        <c:crosses val="autoZero"/>
        <c:auto val="1"/>
        <c:lblAlgn val="ctr"/>
        <c:lblOffset val="100"/>
        <c:noMultiLvlLbl val="1"/>
      </c:catAx>
    </c:plotArea>
    <c:legend>
      <c:legendPos val="t"/>
      <c:layout>
        <c:manualLayout>
          <c:xMode val="edge"/>
          <c:yMode val="edge"/>
          <c:x val="8.1843308774637455E-2"/>
          <c:y val="0.1388888888888889"/>
          <c:w val="0.19846134729613429"/>
          <c:h val="0.1624208953047535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GB" sz="1400">
                <a:latin typeface="+mn-lt"/>
              </a:rPr>
              <a:t>2013</a:t>
            </a:r>
            <a:r>
              <a:rPr lang="en-GB" sz="1400" baseline="0">
                <a:latin typeface="+mn-lt"/>
              </a:rPr>
              <a:t> </a:t>
            </a:r>
            <a:r>
              <a:rPr lang="en-GB" sz="1400">
                <a:latin typeface="+mn-lt"/>
              </a:rPr>
              <a:t>Monthly Rainfall (mm)</a:t>
            </a:r>
          </a:p>
        </c:rich>
      </c:tx>
      <c:layout>
        <c:manualLayout>
          <c:xMode val="edge"/>
          <c:yMode val="edge"/>
          <c:x val="0.37893822588481174"/>
          <c:y val="2.3148148148148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122571712530718E-2"/>
          <c:y val="0.13511774569845433"/>
          <c:w val="0.80744535025337572"/>
          <c:h val="0.74890237678623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Totals'!$B$17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'Rainfall Totals'!$A$19:$A$110</c:f>
              <c:numCache>
                <c:formatCode>mmm\ yyyy</c:formatCode>
                <c:ptCount val="9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</c:numCache>
            </c:numRef>
          </c:cat>
          <c:val>
            <c:numRef>
              <c:f>'Rainfall Totals'!$B$19:$B$110</c:f>
              <c:numCache>
                <c:formatCode>0.0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77</c:v>
                </c:pt>
                <c:pt idx="4">
                  <c:v>339</c:v>
                </c:pt>
                <c:pt idx="5">
                  <c:v>306</c:v>
                </c:pt>
                <c:pt idx="6">
                  <c:v>352.6</c:v>
                </c:pt>
                <c:pt idx="7">
                  <c:v>863.7</c:v>
                </c:pt>
                <c:pt idx="8">
                  <c:v>426</c:v>
                </c:pt>
                <c:pt idx="9">
                  <c:v>504.5</c:v>
                </c:pt>
                <c:pt idx="10">
                  <c:v>125.4</c:v>
                </c:pt>
                <c:pt idx="11">
                  <c:v>3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75</c:v>
                </c:pt>
                <c:pt idx="16">
                  <c:v>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27198592"/>
        <c:axId val="27200128"/>
      </c:barChart>
      <c:lineChart>
        <c:grouping val="standard"/>
        <c:varyColors val="0"/>
        <c:ser>
          <c:idx val="1"/>
          <c:order val="1"/>
          <c:tx>
            <c:strRef>
              <c:f>'Rainfall Totals'!$C$17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Totals'!$C$19:$C$110</c:f>
              <c:numCache>
                <c:formatCode>0.0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143</c:v>
                </c:pt>
                <c:pt idx="4">
                  <c:v>482</c:v>
                </c:pt>
                <c:pt idx="5">
                  <c:v>788</c:v>
                </c:pt>
                <c:pt idx="6">
                  <c:v>1140.5999999999999</c:v>
                </c:pt>
                <c:pt idx="7">
                  <c:v>2004.3</c:v>
                </c:pt>
                <c:pt idx="8">
                  <c:v>2430.3000000000002</c:v>
                </c:pt>
                <c:pt idx="9">
                  <c:v>2934.8</c:v>
                </c:pt>
                <c:pt idx="10">
                  <c:v>3060.2000000000003</c:v>
                </c:pt>
                <c:pt idx="11">
                  <c:v>3063.2000000000003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100</c:v>
                </c:pt>
                <c:pt idx="16">
                  <c:v>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7552"/>
        <c:axId val="27206016"/>
      </c:lineChart>
      <c:dateAx>
        <c:axId val="27198592"/>
        <c:scaling>
          <c:orientation val="minMax"/>
          <c:max val="41639"/>
          <c:min val="41275"/>
        </c:scaling>
        <c:delete val="0"/>
        <c:axPos val="b"/>
        <c:numFmt formatCode="mmm\ yy" sourceLinked="0"/>
        <c:majorTickMark val="out"/>
        <c:minorTickMark val="none"/>
        <c:tickLblPos val="nextTo"/>
        <c:crossAx val="27200128"/>
        <c:crosses val="autoZero"/>
        <c:auto val="1"/>
        <c:lblOffset val="100"/>
        <c:baseTimeUnit val="months"/>
      </c:dateAx>
      <c:valAx>
        <c:axId val="27200128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198592"/>
        <c:crosses val="autoZero"/>
        <c:crossBetween val="between"/>
      </c:valAx>
      <c:valAx>
        <c:axId val="27206016"/>
        <c:scaling>
          <c:orientation val="minMax"/>
          <c:max val="3750"/>
        </c:scaling>
        <c:delete val="0"/>
        <c:axPos val="r"/>
        <c:numFmt formatCode="0.0" sourceLinked="1"/>
        <c:majorTickMark val="out"/>
        <c:minorTickMark val="none"/>
        <c:tickLblPos val="nextTo"/>
        <c:crossAx val="27207552"/>
        <c:crosses val="max"/>
        <c:crossBetween val="between"/>
        <c:majorUnit val="750"/>
        <c:minorUnit val="100"/>
      </c:valAx>
      <c:catAx>
        <c:axId val="2720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7206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679330708661417"/>
          <c:y val="0.17129629629629631"/>
          <c:w val="0.3608578302712161"/>
          <c:h val="0.1392727471566054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GB" sz="1400">
                <a:latin typeface="+mn-lt"/>
              </a:rPr>
              <a:t>2014</a:t>
            </a:r>
            <a:r>
              <a:rPr lang="en-GB" sz="1400" baseline="0">
                <a:latin typeface="+mn-lt"/>
              </a:rPr>
              <a:t> </a:t>
            </a:r>
            <a:r>
              <a:rPr lang="en-GB" sz="1400">
                <a:latin typeface="+mn-lt"/>
              </a:rPr>
              <a:t>Monthly Rainfall (mm)</a:t>
            </a:r>
          </a:p>
        </c:rich>
      </c:tx>
      <c:layout>
        <c:manualLayout>
          <c:xMode val="edge"/>
          <c:yMode val="edge"/>
          <c:x val="0.37893822588481174"/>
          <c:y val="2.3148148148148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122571712530718E-2"/>
          <c:y val="0.13511774569845433"/>
          <c:w val="0.80744535025337572"/>
          <c:h val="0.74890237678623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Totals'!$B$17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'Rainfall Totals'!$A$19:$A$110</c:f>
              <c:numCache>
                <c:formatCode>mmm\ yyyy</c:formatCode>
                <c:ptCount val="9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</c:numCache>
            </c:numRef>
          </c:cat>
          <c:val>
            <c:numRef>
              <c:f>'Rainfall Totals'!$B$19:$B$110</c:f>
              <c:numCache>
                <c:formatCode>0.0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77</c:v>
                </c:pt>
                <c:pt idx="4">
                  <c:v>339</c:v>
                </c:pt>
                <c:pt idx="5">
                  <c:v>306</c:v>
                </c:pt>
                <c:pt idx="6">
                  <c:v>352.6</c:v>
                </c:pt>
                <c:pt idx="7">
                  <c:v>863.7</c:v>
                </c:pt>
                <c:pt idx="8">
                  <c:v>426</c:v>
                </c:pt>
                <c:pt idx="9">
                  <c:v>504.5</c:v>
                </c:pt>
                <c:pt idx="10">
                  <c:v>125.4</c:v>
                </c:pt>
                <c:pt idx="11">
                  <c:v>3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75</c:v>
                </c:pt>
                <c:pt idx="16">
                  <c:v>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27248128"/>
        <c:axId val="27249664"/>
      </c:barChart>
      <c:lineChart>
        <c:grouping val="standard"/>
        <c:varyColors val="0"/>
        <c:ser>
          <c:idx val="1"/>
          <c:order val="1"/>
          <c:tx>
            <c:strRef>
              <c:f>'Rainfall Totals'!$C$17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Totals'!$C$19:$C$110</c:f>
              <c:numCache>
                <c:formatCode>0.0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143</c:v>
                </c:pt>
                <c:pt idx="4">
                  <c:v>482</c:v>
                </c:pt>
                <c:pt idx="5">
                  <c:v>788</c:v>
                </c:pt>
                <c:pt idx="6">
                  <c:v>1140.5999999999999</c:v>
                </c:pt>
                <c:pt idx="7">
                  <c:v>2004.3</c:v>
                </c:pt>
                <c:pt idx="8">
                  <c:v>2430.3000000000002</c:v>
                </c:pt>
                <c:pt idx="9">
                  <c:v>2934.8</c:v>
                </c:pt>
                <c:pt idx="10">
                  <c:v>3060.2000000000003</c:v>
                </c:pt>
                <c:pt idx="11">
                  <c:v>3063.2000000000003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100</c:v>
                </c:pt>
                <c:pt idx="16">
                  <c:v>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57088"/>
        <c:axId val="27255552"/>
      </c:lineChart>
      <c:dateAx>
        <c:axId val="27248128"/>
        <c:scaling>
          <c:orientation val="minMax"/>
          <c:max val="42004"/>
          <c:min val="41640"/>
        </c:scaling>
        <c:delete val="0"/>
        <c:axPos val="b"/>
        <c:numFmt formatCode="mmm\ yy" sourceLinked="0"/>
        <c:majorTickMark val="out"/>
        <c:minorTickMark val="none"/>
        <c:tickLblPos val="nextTo"/>
        <c:crossAx val="27249664"/>
        <c:crosses val="autoZero"/>
        <c:auto val="1"/>
        <c:lblOffset val="100"/>
        <c:baseTimeUnit val="months"/>
      </c:dateAx>
      <c:valAx>
        <c:axId val="27249664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248128"/>
        <c:crosses val="autoZero"/>
        <c:crossBetween val="between"/>
      </c:valAx>
      <c:valAx>
        <c:axId val="27255552"/>
        <c:scaling>
          <c:orientation val="minMax"/>
          <c:max val="3750"/>
        </c:scaling>
        <c:delete val="0"/>
        <c:axPos val="r"/>
        <c:numFmt formatCode="0.0" sourceLinked="1"/>
        <c:majorTickMark val="out"/>
        <c:minorTickMark val="none"/>
        <c:tickLblPos val="nextTo"/>
        <c:crossAx val="27257088"/>
        <c:crosses val="max"/>
        <c:crossBetween val="between"/>
        <c:majorUnit val="750"/>
        <c:minorUnit val="100"/>
      </c:valAx>
      <c:catAx>
        <c:axId val="2725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7255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679330708661417"/>
          <c:y val="0.17129629629629631"/>
          <c:w val="0.3608578302712161"/>
          <c:h val="0.1392727471566054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4</xdr:row>
      <xdr:rowOff>28575</xdr:rowOff>
    </xdr:from>
    <xdr:to>
      <xdr:col>12</xdr:col>
      <xdr:colOff>266700</xdr:colOff>
      <xdr:row>18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333376</xdr:colOff>
      <xdr:row>33</xdr:row>
      <xdr:rowOff>108697</xdr:rowOff>
    </xdr:from>
    <xdr:to>
      <xdr:col>12</xdr:col>
      <xdr:colOff>266700</xdr:colOff>
      <xdr:row>47</xdr:row>
      <xdr:rowOff>184897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336176</xdr:colOff>
      <xdr:row>18</xdr:row>
      <xdr:rowOff>168088</xdr:rowOff>
    </xdr:from>
    <xdr:to>
      <xdr:col>12</xdr:col>
      <xdr:colOff>269500</xdr:colOff>
      <xdr:row>33</xdr:row>
      <xdr:rowOff>53788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/>
  </sheetViews>
  <sheetFormatPr defaultRowHeight="12" x14ac:dyDescent="0.2"/>
  <cols>
    <col min="1" max="1" width="20.140625" style="10" bestFit="1" customWidth="1"/>
    <col min="2" max="2" width="11.85546875" style="10" customWidth="1"/>
    <col min="3" max="4" width="9.140625" style="10"/>
    <col min="5" max="16384" width="9.140625" style="11"/>
  </cols>
  <sheetData>
    <row r="1" spans="1:3" x14ac:dyDescent="0.2">
      <c r="A1" s="10" t="s">
        <v>12</v>
      </c>
      <c r="B1" s="17" t="s">
        <v>9</v>
      </c>
    </row>
    <row r="2" spans="1:3" x14ac:dyDescent="0.2">
      <c r="A2" s="10" t="s">
        <v>13</v>
      </c>
      <c r="B2" s="17" t="s">
        <v>11</v>
      </c>
    </row>
    <row r="3" spans="1:3" x14ac:dyDescent="0.2">
      <c r="A3" s="10" t="s">
        <v>28</v>
      </c>
      <c r="B3" s="17"/>
    </row>
    <row r="4" spans="1:3" x14ac:dyDescent="0.2">
      <c r="A4" s="10" t="s">
        <v>29</v>
      </c>
      <c r="B4" s="17"/>
    </row>
    <row r="5" spans="1:3" x14ac:dyDescent="0.2">
      <c r="A5" s="10" t="s">
        <v>30</v>
      </c>
      <c r="B5" s="17"/>
      <c r="C5" s="10" t="s">
        <v>31</v>
      </c>
    </row>
    <row r="6" spans="1:3" x14ac:dyDescent="0.2">
      <c r="A6" s="10" t="s">
        <v>14</v>
      </c>
      <c r="B6" s="17" t="s">
        <v>15</v>
      </c>
    </row>
    <row r="7" spans="1:3" x14ac:dyDescent="0.2">
      <c r="A7" s="10" t="s">
        <v>16</v>
      </c>
      <c r="B7" s="18" t="s">
        <v>17</v>
      </c>
    </row>
    <row r="8" spans="1:3" x14ac:dyDescent="0.2">
      <c r="A8" s="10" t="s">
        <v>18</v>
      </c>
      <c r="B8" s="18" t="s">
        <v>19</v>
      </c>
    </row>
    <row r="9" spans="1:3" x14ac:dyDescent="0.2">
      <c r="A9" s="10" t="s">
        <v>20</v>
      </c>
      <c r="B9" s="18" t="s">
        <v>21</v>
      </c>
    </row>
    <row r="10" spans="1:3" x14ac:dyDescent="0.2">
      <c r="A10" s="10" t="s">
        <v>22</v>
      </c>
      <c r="B10" s="19" t="s">
        <v>23</v>
      </c>
    </row>
    <row r="11" spans="1:3" x14ac:dyDescent="0.2">
      <c r="A11" s="10" t="s">
        <v>24</v>
      </c>
      <c r="B11" s="20">
        <f>+MIN(A:A)</f>
        <v>41305</v>
      </c>
    </row>
    <row r="12" spans="1:3" x14ac:dyDescent="0.2">
      <c r="A12" s="10" t="s">
        <v>25</v>
      </c>
      <c r="B12" s="20">
        <f>+MAX(A:A)</f>
        <v>41790</v>
      </c>
    </row>
    <row r="13" spans="1:3" x14ac:dyDescent="0.2">
      <c r="A13" s="10" t="s">
        <v>26</v>
      </c>
      <c r="B13" s="10">
        <f>+COUNT(A:A)</f>
        <v>17</v>
      </c>
    </row>
    <row r="14" spans="1:3" x14ac:dyDescent="0.2">
      <c r="A14" s="10" t="s">
        <v>27</v>
      </c>
      <c r="B14" s="21" t="s">
        <v>10</v>
      </c>
    </row>
    <row r="16" spans="1:3" ht="24" x14ac:dyDescent="0.2">
      <c r="A16" s="22" t="s">
        <v>0</v>
      </c>
      <c r="B16" s="23" t="s">
        <v>5</v>
      </c>
    </row>
    <row r="17" spans="1:2" x14ac:dyDescent="0.2">
      <c r="A17" s="22"/>
      <c r="B17" s="23" t="s">
        <v>2</v>
      </c>
    </row>
    <row r="18" spans="1:2" x14ac:dyDescent="0.2">
      <c r="A18" s="24">
        <v>41305</v>
      </c>
      <c r="B18" s="25">
        <v>0</v>
      </c>
    </row>
    <row r="19" spans="1:2" x14ac:dyDescent="0.2">
      <c r="A19" s="24">
        <v>41333</v>
      </c>
      <c r="B19" s="26">
        <v>0</v>
      </c>
    </row>
    <row r="20" spans="1:2" x14ac:dyDescent="0.2">
      <c r="A20" s="24">
        <v>41364</v>
      </c>
      <c r="B20" s="27">
        <v>66</v>
      </c>
    </row>
    <row r="21" spans="1:2" x14ac:dyDescent="0.2">
      <c r="A21" s="24">
        <v>41394</v>
      </c>
      <c r="B21" s="25">
        <v>77</v>
      </c>
    </row>
    <row r="22" spans="1:2" x14ac:dyDescent="0.2">
      <c r="A22" s="24">
        <v>41425</v>
      </c>
      <c r="B22" s="26">
        <v>339</v>
      </c>
    </row>
    <row r="23" spans="1:2" x14ac:dyDescent="0.2">
      <c r="A23" s="24">
        <v>41455</v>
      </c>
      <c r="B23" s="27">
        <v>306</v>
      </c>
    </row>
    <row r="24" spans="1:2" x14ac:dyDescent="0.2">
      <c r="A24" s="24">
        <v>41486</v>
      </c>
      <c r="B24" s="25">
        <v>352.6</v>
      </c>
    </row>
    <row r="25" spans="1:2" x14ac:dyDescent="0.2">
      <c r="A25" s="24">
        <v>41517</v>
      </c>
      <c r="B25" s="26">
        <v>863.7</v>
      </c>
    </row>
    <row r="26" spans="1:2" x14ac:dyDescent="0.2">
      <c r="A26" s="24">
        <v>41547</v>
      </c>
      <c r="B26" s="27">
        <v>426</v>
      </c>
    </row>
    <row r="27" spans="1:2" x14ac:dyDescent="0.2">
      <c r="A27" s="24">
        <v>41578</v>
      </c>
      <c r="B27" s="25">
        <v>504.5</v>
      </c>
    </row>
    <row r="28" spans="1:2" x14ac:dyDescent="0.2">
      <c r="A28" s="24">
        <v>41608</v>
      </c>
      <c r="B28" s="26">
        <v>125.4</v>
      </c>
    </row>
    <row r="29" spans="1:2" x14ac:dyDescent="0.2">
      <c r="A29" s="24">
        <v>41639</v>
      </c>
      <c r="B29" s="27">
        <v>3</v>
      </c>
    </row>
    <row r="30" spans="1:2" x14ac:dyDescent="0.2">
      <c r="A30" s="24">
        <v>41670</v>
      </c>
      <c r="B30" s="27">
        <v>25</v>
      </c>
    </row>
    <row r="31" spans="1:2" x14ac:dyDescent="0.2">
      <c r="A31" s="24">
        <v>41698</v>
      </c>
      <c r="B31" s="27">
        <v>0</v>
      </c>
    </row>
    <row r="32" spans="1:2" x14ac:dyDescent="0.2">
      <c r="A32" s="24">
        <v>41729</v>
      </c>
      <c r="B32" s="27">
        <v>0</v>
      </c>
    </row>
    <row r="33" spans="1:2" x14ac:dyDescent="0.2">
      <c r="A33" s="24">
        <v>41759</v>
      </c>
      <c r="B33" s="27">
        <v>75</v>
      </c>
    </row>
    <row r="34" spans="1:2" x14ac:dyDescent="0.2">
      <c r="A34" s="24">
        <v>41790</v>
      </c>
      <c r="B34" s="27">
        <v>272</v>
      </c>
    </row>
  </sheetData>
  <hyperlinks>
    <hyperlink ref="B10" r:id="rId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3" fitToHeight="0" orientation="portrait" r:id="rId2"/>
  <headerFooter alignWithMargins="0">
    <oddHeader>&amp;RPage &amp;P of &amp;N
Printed on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/>
  </sheetViews>
  <sheetFormatPr defaultRowHeight="12" x14ac:dyDescent="0.2"/>
  <cols>
    <col min="1" max="1" width="20.7109375" style="11" customWidth="1"/>
    <col min="2" max="3" width="10.85546875" style="11" customWidth="1"/>
    <col min="4" max="4" width="6.85546875" style="11" customWidth="1"/>
    <col min="5" max="5" width="3" style="11" customWidth="1"/>
    <col min="6" max="6" width="10" style="11" customWidth="1"/>
    <col min="7" max="7" width="11.140625" style="11" customWidth="1"/>
    <col min="8" max="8" width="17" style="11" customWidth="1"/>
    <col min="9" max="16384" width="9.140625" style="11"/>
  </cols>
  <sheetData>
    <row r="1" spans="1:8" x14ac:dyDescent="0.2">
      <c r="A1" s="10" t="s">
        <v>12</v>
      </c>
      <c r="B1" s="17" t="str">
        <f>+'Rainfall Data'!B1</f>
        <v>AD06</v>
      </c>
    </row>
    <row r="2" spans="1:8" x14ac:dyDescent="0.2">
      <c r="A2" s="10" t="s">
        <v>13</v>
      </c>
      <c r="B2" s="17" t="str">
        <f>+'Rainfall Data'!B2</f>
        <v>ADDAX Kontobe Rain Gauge</v>
      </c>
    </row>
    <row r="3" spans="1:8" x14ac:dyDescent="0.2">
      <c r="A3" s="10" t="s">
        <v>28</v>
      </c>
      <c r="B3" s="17"/>
    </row>
    <row r="4" spans="1:8" x14ac:dyDescent="0.2">
      <c r="A4" s="10" t="s">
        <v>29</v>
      </c>
      <c r="B4" s="17"/>
    </row>
    <row r="5" spans="1:8" x14ac:dyDescent="0.2">
      <c r="A5" s="10" t="s">
        <v>30</v>
      </c>
      <c r="B5" s="17"/>
      <c r="C5" s="11" t="s">
        <v>31</v>
      </c>
    </row>
    <row r="6" spans="1:8" x14ac:dyDescent="0.2">
      <c r="A6" s="10" t="s">
        <v>14</v>
      </c>
      <c r="B6" s="17" t="str">
        <f>+'Rainfall Data'!B6</f>
        <v>Rainfall Data</v>
      </c>
    </row>
    <row r="7" spans="1:8" x14ac:dyDescent="0.2">
      <c r="A7" s="10" t="s">
        <v>16</v>
      </c>
      <c r="B7" s="18" t="str">
        <f>+'Rainfall Data'!B7</f>
        <v>Addax Biosciences Envrionmental Management Team, Sierra  Leone</v>
      </c>
    </row>
    <row r="8" spans="1:8" x14ac:dyDescent="0.2">
      <c r="A8" s="10" t="s">
        <v>18</v>
      </c>
      <c r="B8" s="18" t="str">
        <f>+'Rainfall Data'!B8</f>
        <v>Addax Biosciences</v>
      </c>
    </row>
    <row r="9" spans="1:8" x14ac:dyDescent="0.2">
      <c r="A9" s="10" t="s">
        <v>20</v>
      </c>
      <c r="B9" s="18" t="str">
        <f>+'Rainfall Data'!B9</f>
        <v>Water Security Project, 2012 to 2015</v>
      </c>
    </row>
    <row r="10" spans="1:8" x14ac:dyDescent="0.2">
      <c r="A10" s="10" t="s">
        <v>22</v>
      </c>
      <c r="B10" s="19" t="str">
        <f>+'Rainfall Data'!B10</f>
        <v>www.salonewatersecurity.com</v>
      </c>
    </row>
    <row r="11" spans="1:8" x14ac:dyDescent="0.2">
      <c r="A11" s="10" t="s">
        <v>24</v>
      </c>
      <c r="B11" s="20">
        <f>+MIN(A:A)</f>
        <v>41305</v>
      </c>
    </row>
    <row r="12" spans="1:8" x14ac:dyDescent="0.2">
      <c r="A12" s="10" t="s">
        <v>25</v>
      </c>
      <c r="B12" s="20">
        <f>+MAX(A:A)</f>
        <v>41790</v>
      </c>
    </row>
    <row r="13" spans="1:8" x14ac:dyDescent="0.2">
      <c r="A13" s="10" t="s">
        <v>26</v>
      </c>
      <c r="B13" s="10">
        <f>+COUNT(A:A)</f>
        <v>17</v>
      </c>
    </row>
    <row r="14" spans="1:8" x14ac:dyDescent="0.2">
      <c r="A14" s="10" t="s">
        <v>27</v>
      </c>
      <c r="B14" s="21" t="str">
        <f>+'Rainfall Data'!B14</f>
        <v>nd = no data</v>
      </c>
    </row>
    <row r="16" spans="1:8" ht="12.75" x14ac:dyDescent="0.2">
      <c r="A16" s="8" t="s">
        <v>7</v>
      </c>
      <c r="F16" s="9" t="s">
        <v>3</v>
      </c>
      <c r="G16" s="6"/>
      <c r="H16" s="7"/>
    </row>
    <row r="17" spans="1:8" ht="24" x14ac:dyDescent="0.2">
      <c r="A17" s="3" t="s">
        <v>0</v>
      </c>
      <c r="B17" s="2" t="s">
        <v>5</v>
      </c>
      <c r="C17" s="5" t="s">
        <v>6</v>
      </c>
      <c r="D17" s="1" t="s">
        <v>1</v>
      </c>
      <c r="F17" s="1" t="s">
        <v>1</v>
      </c>
      <c r="G17" s="13" t="s">
        <v>8</v>
      </c>
      <c r="H17" s="10" t="s">
        <v>4</v>
      </c>
    </row>
    <row r="18" spans="1:8" x14ac:dyDescent="0.2">
      <c r="A18" s="3"/>
      <c r="B18" s="2" t="s">
        <v>2</v>
      </c>
      <c r="C18" s="5" t="s">
        <v>2</v>
      </c>
      <c r="D18" s="5"/>
      <c r="F18" s="12"/>
      <c r="G18" s="12" t="s">
        <v>2</v>
      </c>
    </row>
    <row r="19" spans="1:8" x14ac:dyDescent="0.2">
      <c r="A19" s="4">
        <f>+'Rainfall Data'!A18</f>
        <v>41305</v>
      </c>
      <c r="B19" s="15">
        <f>+'Rainfall Data'!B18</f>
        <v>0</v>
      </c>
      <c r="C19" s="14">
        <f>IF(B19="nd",0, IF(B19="T",0,B19))</f>
        <v>0</v>
      </c>
      <c r="D19" s="16">
        <f>+YEAR(A19)</f>
        <v>2013</v>
      </c>
      <c r="F19" s="12">
        <v>2013</v>
      </c>
      <c r="G19" s="14">
        <f>SUMIF($D$19:$D$110,F19,$B$19:$B$110)</f>
        <v>3063.2000000000003</v>
      </c>
    </row>
    <row r="20" spans="1:8" x14ac:dyDescent="0.2">
      <c r="A20" s="4">
        <f>+'Rainfall Data'!A19</f>
        <v>41333</v>
      </c>
      <c r="B20" s="15">
        <f>+'Rainfall Data'!B19</f>
        <v>0</v>
      </c>
      <c r="C20" s="14">
        <f t="shared" ref="C20:C35" si="0">IF(B20="nd",0, IF(B20="T",0,B20))+C19</f>
        <v>0</v>
      </c>
      <c r="D20" s="16">
        <f t="shared" ref="D20:D35" si="1">+YEAR(A20)</f>
        <v>2013</v>
      </c>
      <c r="F20" s="12">
        <v>2014</v>
      </c>
      <c r="G20" s="14"/>
    </row>
    <row r="21" spans="1:8" x14ac:dyDescent="0.2">
      <c r="A21" s="4">
        <f>+'Rainfall Data'!A20</f>
        <v>41364</v>
      </c>
      <c r="B21" s="15">
        <f>+'Rainfall Data'!B20</f>
        <v>66</v>
      </c>
      <c r="C21" s="14">
        <f t="shared" si="0"/>
        <v>66</v>
      </c>
      <c r="D21" s="16">
        <f t="shared" si="1"/>
        <v>2013</v>
      </c>
    </row>
    <row r="22" spans="1:8" x14ac:dyDescent="0.2">
      <c r="A22" s="4">
        <f>+'Rainfall Data'!A21</f>
        <v>41394</v>
      </c>
      <c r="B22" s="15">
        <f>+'Rainfall Data'!B21</f>
        <v>77</v>
      </c>
      <c r="C22" s="14">
        <f t="shared" si="0"/>
        <v>143</v>
      </c>
      <c r="D22" s="16">
        <f t="shared" si="1"/>
        <v>2013</v>
      </c>
    </row>
    <row r="23" spans="1:8" x14ac:dyDescent="0.2">
      <c r="A23" s="4">
        <f>+'Rainfall Data'!A22</f>
        <v>41425</v>
      </c>
      <c r="B23" s="15">
        <f>+'Rainfall Data'!B22</f>
        <v>339</v>
      </c>
      <c r="C23" s="14">
        <f t="shared" si="0"/>
        <v>482</v>
      </c>
      <c r="D23" s="16">
        <f t="shared" si="1"/>
        <v>2013</v>
      </c>
    </row>
    <row r="24" spans="1:8" x14ac:dyDescent="0.2">
      <c r="A24" s="4">
        <f>+'Rainfall Data'!A23</f>
        <v>41455</v>
      </c>
      <c r="B24" s="15">
        <f>+'Rainfall Data'!B23</f>
        <v>306</v>
      </c>
      <c r="C24" s="14">
        <f t="shared" si="0"/>
        <v>788</v>
      </c>
      <c r="D24" s="16">
        <f t="shared" si="1"/>
        <v>2013</v>
      </c>
    </row>
    <row r="25" spans="1:8" x14ac:dyDescent="0.2">
      <c r="A25" s="4">
        <f>+'Rainfall Data'!A24</f>
        <v>41486</v>
      </c>
      <c r="B25" s="15">
        <f>+'Rainfall Data'!B24</f>
        <v>352.6</v>
      </c>
      <c r="C25" s="14">
        <f t="shared" si="0"/>
        <v>1140.5999999999999</v>
      </c>
      <c r="D25" s="16">
        <f t="shared" si="1"/>
        <v>2013</v>
      </c>
    </row>
    <row r="26" spans="1:8" x14ac:dyDescent="0.2">
      <c r="A26" s="4">
        <f>+'Rainfall Data'!A25</f>
        <v>41517</v>
      </c>
      <c r="B26" s="15">
        <f>+'Rainfall Data'!B25</f>
        <v>863.7</v>
      </c>
      <c r="C26" s="14">
        <f t="shared" si="0"/>
        <v>2004.3</v>
      </c>
      <c r="D26" s="16">
        <f t="shared" si="1"/>
        <v>2013</v>
      </c>
    </row>
    <row r="27" spans="1:8" x14ac:dyDescent="0.2">
      <c r="A27" s="4">
        <f>+'Rainfall Data'!A26</f>
        <v>41547</v>
      </c>
      <c r="B27" s="15">
        <f>+'Rainfall Data'!B26</f>
        <v>426</v>
      </c>
      <c r="C27" s="14">
        <f t="shared" si="0"/>
        <v>2430.3000000000002</v>
      </c>
      <c r="D27" s="16">
        <f t="shared" si="1"/>
        <v>2013</v>
      </c>
    </row>
    <row r="28" spans="1:8" x14ac:dyDescent="0.2">
      <c r="A28" s="4">
        <f>+'Rainfall Data'!A27</f>
        <v>41578</v>
      </c>
      <c r="B28" s="15">
        <f>+'Rainfall Data'!B27</f>
        <v>504.5</v>
      </c>
      <c r="C28" s="14">
        <f t="shared" si="0"/>
        <v>2934.8</v>
      </c>
      <c r="D28" s="16">
        <f t="shared" si="1"/>
        <v>2013</v>
      </c>
    </row>
    <row r="29" spans="1:8" x14ac:dyDescent="0.2">
      <c r="A29" s="4">
        <f>+'Rainfall Data'!A28</f>
        <v>41608</v>
      </c>
      <c r="B29" s="15">
        <f>+'Rainfall Data'!B28</f>
        <v>125.4</v>
      </c>
      <c r="C29" s="14">
        <f t="shared" si="0"/>
        <v>3060.2000000000003</v>
      </c>
      <c r="D29" s="16">
        <f t="shared" si="1"/>
        <v>2013</v>
      </c>
    </row>
    <row r="30" spans="1:8" x14ac:dyDescent="0.2">
      <c r="A30" s="4">
        <f>+'Rainfall Data'!A29</f>
        <v>41639</v>
      </c>
      <c r="B30" s="15">
        <f>+'Rainfall Data'!B29</f>
        <v>3</v>
      </c>
      <c r="C30" s="14">
        <f t="shared" si="0"/>
        <v>3063.2000000000003</v>
      </c>
      <c r="D30" s="16">
        <f t="shared" si="1"/>
        <v>2013</v>
      </c>
    </row>
    <row r="31" spans="1:8" x14ac:dyDescent="0.2">
      <c r="A31" s="4">
        <f>+'Rainfall Data'!A30</f>
        <v>41670</v>
      </c>
      <c r="B31" s="15">
        <f>+'Rainfall Data'!B30</f>
        <v>25</v>
      </c>
      <c r="C31" s="14">
        <f>IF(B31="nd",0, IF(B31="T",0,B31))</f>
        <v>25</v>
      </c>
      <c r="D31" s="16">
        <f t="shared" si="1"/>
        <v>2014</v>
      </c>
    </row>
    <row r="32" spans="1:8" x14ac:dyDescent="0.2">
      <c r="A32" s="4">
        <f>+'Rainfall Data'!A31</f>
        <v>41698</v>
      </c>
      <c r="B32" s="15">
        <f>+'Rainfall Data'!B31</f>
        <v>0</v>
      </c>
      <c r="C32" s="14">
        <f t="shared" si="0"/>
        <v>25</v>
      </c>
      <c r="D32" s="16">
        <f t="shared" si="1"/>
        <v>2014</v>
      </c>
    </row>
    <row r="33" spans="1:4" x14ac:dyDescent="0.2">
      <c r="A33" s="4">
        <f>+'Rainfall Data'!A32</f>
        <v>41729</v>
      </c>
      <c r="B33" s="15">
        <f>+'Rainfall Data'!B32</f>
        <v>0</v>
      </c>
      <c r="C33" s="14">
        <f t="shared" si="0"/>
        <v>25</v>
      </c>
      <c r="D33" s="16">
        <f t="shared" si="1"/>
        <v>2014</v>
      </c>
    </row>
    <row r="34" spans="1:4" x14ac:dyDescent="0.2">
      <c r="A34" s="4">
        <f>+'Rainfall Data'!A33</f>
        <v>41759</v>
      </c>
      <c r="B34" s="15">
        <f>+'Rainfall Data'!B33</f>
        <v>75</v>
      </c>
      <c r="C34" s="14">
        <f t="shared" si="0"/>
        <v>100</v>
      </c>
      <c r="D34" s="16">
        <f t="shared" si="1"/>
        <v>2014</v>
      </c>
    </row>
    <row r="35" spans="1:4" x14ac:dyDescent="0.2">
      <c r="A35" s="4">
        <f>+'Rainfall Data'!A34</f>
        <v>41790</v>
      </c>
      <c r="B35" s="15">
        <f>+'Rainfall Data'!B34</f>
        <v>272</v>
      </c>
      <c r="C35" s="14">
        <f t="shared" si="0"/>
        <v>372</v>
      </c>
      <c r="D35" s="16">
        <f t="shared" si="1"/>
        <v>2014</v>
      </c>
    </row>
    <row r="36" spans="1:4" x14ac:dyDescent="0.2">
      <c r="A36" s="4"/>
      <c r="B36" s="15"/>
      <c r="C36" s="14"/>
      <c r="D36" s="14"/>
    </row>
    <row r="37" spans="1:4" x14ac:dyDescent="0.2">
      <c r="A37" s="4"/>
      <c r="B37" s="15"/>
      <c r="C37" s="14"/>
      <c r="D37" s="14"/>
    </row>
    <row r="38" spans="1:4" x14ac:dyDescent="0.2">
      <c r="A38" s="4"/>
      <c r="B38" s="15"/>
      <c r="C38" s="14"/>
      <c r="D38" s="14"/>
    </row>
    <row r="39" spans="1:4" x14ac:dyDescent="0.2">
      <c r="A39" s="4"/>
      <c r="B39" s="15"/>
      <c r="C39" s="14"/>
      <c r="D39" s="14"/>
    </row>
    <row r="40" spans="1:4" x14ac:dyDescent="0.2">
      <c r="A40" s="4"/>
      <c r="B40" s="15"/>
      <c r="C40" s="14"/>
      <c r="D40" s="14"/>
    </row>
    <row r="41" spans="1:4" x14ac:dyDescent="0.2">
      <c r="A41" s="4"/>
      <c r="B41" s="15"/>
      <c r="C41" s="14"/>
      <c r="D41" s="14"/>
    </row>
    <row r="42" spans="1:4" x14ac:dyDescent="0.2">
      <c r="A42" s="4"/>
      <c r="B42" s="15"/>
      <c r="C42" s="14"/>
      <c r="D42" s="14"/>
    </row>
  </sheetData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&amp;RPage &amp;P of &amp;N
Printed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showGridLines="0" tabSelected="1" zoomScale="85" zoomScaleNormal="85" workbookViewId="0">
      <selection sqref="A1:M1"/>
    </sheetView>
  </sheetViews>
  <sheetFormatPr defaultRowHeight="15" x14ac:dyDescent="0.25"/>
  <sheetData>
    <row r="1" spans="1:13" ht="26.25" x14ac:dyDescent="0.4">
      <c r="A1" s="28" t="str">
        <f>+'Rainfall Totals'!B1 &amp; " " &amp;'Rainfall Totals'!B2</f>
        <v>AD06 ADDAX Kontobe Rain Gauge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Rainfall Data</vt:lpstr>
      <vt:lpstr>Rainfall Totals</vt:lpstr>
      <vt:lpstr>Report Graphs</vt:lpstr>
      <vt:lpstr>'Rainfall Data'!Print_Titles</vt:lpstr>
      <vt:lpstr>'Rainfall Totals'!Print_Titles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2014-07-10T15:57:27Z</cp:lastPrinted>
  <dcterms:created xsi:type="dcterms:W3CDTF">2013-01-13T18:28:41Z</dcterms:created>
  <dcterms:modified xsi:type="dcterms:W3CDTF">2015-05-12T21:36:46Z</dcterms:modified>
</cp:coreProperties>
</file>